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109年度採購案\SCP109C001-1 - 109年度補充專業心理及社工人員勞務承攬\第2次\"/>
    </mc:Choice>
  </mc:AlternateContent>
  <bookViews>
    <workbookView xWindow="0" yWindow="75" windowWidth="15360" windowHeight="8085" tabRatio="421"/>
  </bookViews>
  <sheets>
    <sheet name="Sheet2" sheetId="5" r:id="rId1"/>
  </sheets>
  <definedNames>
    <definedName name="_xlnm.Print_Area" localSheetId="0">Sheet2!$A$1:$I$25</definedName>
  </definedNames>
  <calcPr calcId="162913"/>
</workbook>
</file>

<file path=xl/calcChain.xml><?xml version="1.0" encoding="utf-8"?>
<calcChain xmlns="http://schemas.openxmlformats.org/spreadsheetml/2006/main">
  <c r="H17" i="5" l="1"/>
  <c r="H16" i="5"/>
  <c r="H15" i="5" l="1"/>
  <c r="H12" i="5"/>
  <c r="H13" i="5"/>
  <c r="H14" i="5" l="1"/>
  <c r="L14" i="5" l="1"/>
  <c r="K2" i="5"/>
  <c r="L2" i="5"/>
  <c r="M2" i="5"/>
  <c r="K3" i="5"/>
  <c r="L3" i="5"/>
  <c r="M3" i="5"/>
  <c r="K6" i="5"/>
  <c r="L6" i="5"/>
  <c r="M6" i="5"/>
  <c r="H10" i="5" l="1"/>
  <c r="H9" i="5" l="1"/>
  <c r="H11" i="5" l="1"/>
</calcChain>
</file>

<file path=xl/sharedStrings.xml><?xml version="1.0" encoding="utf-8"?>
<sst xmlns="http://schemas.openxmlformats.org/spreadsheetml/2006/main" count="67" uniqueCount="57">
  <si>
    <t>單位</t>
    <phoneticPr fontId="3" type="noConversion"/>
  </si>
  <si>
    <t>數量</t>
    <phoneticPr fontId="3" type="noConversion"/>
  </si>
  <si>
    <t>單價</t>
    <phoneticPr fontId="3" type="noConversion"/>
  </si>
  <si>
    <t>單項小計</t>
    <phoneticPr fontId="3" type="noConversion"/>
  </si>
  <si>
    <t>說明</t>
    <phoneticPr fontId="3" type="noConversion"/>
  </si>
  <si>
    <t>人*月</t>
    <phoneticPr fontId="3" type="noConversion"/>
  </si>
  <si>
    <t>A</t>
    <phoneticPr fontId="3" type="noConversion"/>
  </si>
  <si>
    <t>數量    (合計)</t>
    <phoneticPr fontId="3" type="noConversion"/>
  </si>
  <si>
    <t>B</t>
    <phoneticPr fontId="3" type="noConversion"/>
  </si>
  <si>
    <t>項次</t>
    <phoneticPr fontId="3" type="noConversion"/>
  </si>
  <si>
    <t>費用項目</t>
    <phoneticPr fontId="3" type="noConversion"/>
  </si>
  <si>
    <t>標的名稱</t>
    <phoneticPr fontId="3" type="noConversion"/>
  </si>
  <si>
    <t>投保級距</t>
    <phoneticPr fontId="3" type="noConversion"/>
  </si>
  <si>
    <t>加班費
第1、2小時</t>
    <phoneticPr fontId="3" type="noConversion"/>
  </si>
  <si>
    <t>例假日</t>
    <phoneticPr fontId="3" type="noConversion"/>
  </si>
  <si>
    <t>加班費
第3、4小時</t>
    <phoneticPr fontId="3" type="noConversion"/>
  </si>
  <si>
    <t>有執照</t>
    <phoneticPr fontId="3" type="noConversion"/>
  </si>
  <si>
    <t>碩士</t>
    <phoneticPr fontId="3" type="noConversion"/>
  </si>
  <si>
    <t>學士</t>
    <phoneticPr fontId="3" type="noConversion"/>
  </si>
  <si>
    <t>每月薪資</t>
    <phoneticPr fontId="3" type="noConversion"/>
  </si>
  <si>
    <t>1*9</t>
    <phoneticPr fontId="3" type="noConversion"/>
  </si>
  <si>
    <t>1*9</t>
    <phoneticPr fontId="3" type="noConversion"/>
  </si>
  <si>
    <t>新臺幣                                 元整</t>
    <phoneticPr fontId="3" type="noConversion"/>
  </si>
  <si>
    <t xml:space="preserve">備註:  </t>
    <phoneticPr fontId="3" type="noConversion"/>
  </si>
  <si>
    <t>標價條件：依招標文件之規定。</t>
    <phoneticPr fontId="3" type="noConversion"/>
  </si>
  <si>
    <t xml:space="preserve"> 日期：    年   月   日</t>
    <phoneticPr fontId="3" type="noConversion"/>
  </si>
  <si>
    <t>採購案號：SCP109C001-1</t>
    <phoneticPr fontId="3" type="noConversion"/>
  </si>
  <si>
    <t xml:space="preserve">契約價金受款人名稱：  </t>
    <phoneticPr fontId="3" type="noConversion"/>
  </si>
  <si>
    <t>實際支付費用依到職日起按契約金額依比例及契約規定核算。</t>
    <phoneticPr fontId="3" type="noConversion"/>
  </si>
  <si>
    <t>式</t>
    <phoneticPr fontId="3" type="noConversion"/>
  </si>
  <si>
    <t>%</t>
    <phoneticPr fontId="3" type="noConversion"/>
  </si>
  <si>
    <r>
      <t>有執照機關預列費用</t>
    </r>
    <r>
      <rPr>
        <sz val="14"/>
        <color indexed="8"/>
        <rFont val="標楷體"/>
        <family val="4"/>
        <charset val="136"/>
      </rPr>
      <t>(A+B)</t>
    </r>
    <phoneticPr fontId="3" type="noConversion"/>
  </si>
  <si>
    <t>1.</t>
    <phoneticPr fontId="3" type="noConversion"/>
  </si>
  <si>
    <t>2.</t>
    <phoneticPr fontId="3" type="noConversion"/>
  </si>
  <si>
    <t>3.</t>
    <phoneticPr fontId="3" type="noConversion"/>
  </si>
  <si>
    <t>契約價金受款人地址：</t>
    <phoneticPr fontId="3" type="noConversion"/>
  </si>
  <si>
    <t>C</t>
    <phoneticPr fontId="3" type="noConversion"/>
  </si>
  <si>
    <t>承攬人員資格：</t>
    <phoneticPr fontId="3" type="noConversion"/>
  </si>
  <si>
    <t>承攬人員類別：</t>
    <phoneticPr fontId="3" type="noConversion"/>
  </si>
  <si>
    <t>□有執照        □碩士        □學士(心理人員不適用)</t>
    <phoneticPr fontId="3" type="noConversion"/>
  </si>
  <si>
    <t>每月薪資實際付款金額依人員資格給付。</t>
    <phoneticPr fontId="3" type="noConversion"/>
  </si>
  <si>
    <t xml:space="preserve">承攬人員應參加勞工保險及全民健康保險。屬不得參加職業災害保險者，應提出履約期間參加含有傷害、失能及死亡保障之商業保險相關證明文件，否則本項不給付。
</t>
    <phoneticPr fontId="3" type="noConversion"/>
  </si>
  <si>
    <r>
      <t>碩士照機關預列費用</t>
    </r>
    <r>
      <rPr>
        <sz val="14"/>
        <color indexed="8"/>
        <rFont val="標楷體"/>
        <family val="4"/>
        <charset val="136"/>
      </rPr>
      <t>(A+B)</t>
    </r>
    <phoneticPr fontId="3" type="noConversion"/>
  </si>
  <si>
    <t>不得更動且無需另為報價。</t>
    <phoneticPr fontId="3" type="noConversion"/>
  </si>
  <si>
    <t>有執照報價合計(機關預列費用+C)</t>
    <phoneticPr fontId="3" type="noConversion"/>
  </si>
  <si>
    <t>碩士報價合計(機關預列費用+C)</t>
    <phoneticPr fontId="3" type="noConversion"/>
  </si>
  <si>
    <t>學士報價合計(機關預列費用+C)</t>
    <phoneticPr fontId="3" type="noConversion"/>
  </si>
  <si>
    <r>
      <t>本案項次A至B單價為固定金額，不得更動；本案開標後，</t>
    </r>
    <r>
      <rPr>
        <b/>
        <sz val="12"/>
        <color rgb="FFFF0000"/>
        <rFont val="標楷體"/>
        <family val="4"/>
        <charset val="136"/>
      </rPr>
      <t>僅以(項次C)其他費用百分比標價結果，認定有無需比減價或決標。</t>
    </r>
    <phoneticPr fontId="3" type="noConversion"/>
  </si>
  <si>
    <t>固定費用</t>
    <phoneticPr fontId="3" type="noConversion"/>
  </si>
  <si>
    <t>1*9</t>
    <phoneticPr fontId="3" type="noConversion"/>
  </si>
  <si>
    <t>1*9</t>
    <phoneticPr fontId="3" type="noConversion"/>
  </si>
  <si>
    <t>報價金額高於預算單價金額（512,250）及其他費用百分比高於(6.53%)為不合格標。</t>
    <phoneticPr fontId="3" type="noConversion"/>
  </si>
  <si>
    <r>
      <rPr>
        <b/>
        <sz val="13"/>
        <color rgb="FFFF0000"/>
        <rFont val="標楷體"/>
        <family val="4"/>
        <charset val="136"/>
      </rPr>
      <t>本項目包括風險、差旅費、加班費及其他支出等(範圍:0%~6.53%)</t>
    </r>
    <r>
      <rPr>
        <sz val="13"/>
        <color rgb="FFFF0000"/>
        <rFont val="標楷體"/>
        <family val="4"/>
        <charset val="136"/>
      </rPr>
      <t>。</t>
    </r>
    <r>
      <rPr>
        <sz val="13"/>
        <color indexed="8"/>
        <rFont val="標楷體"/>
        <family val="4"/>
        <charset val="136"/>
      </rPr>
      <t xml:space="preserve">
</t>
    </r>
    <r>
      <rPr>
        <b/>
        <sz val="13"/>
        <color indexed="8"/>
        <rFont val="標楷體"/>
        <family val="4"/>
        <charset val="136"/>
      </rPr>
      <t>例如百分比填列6%，金額為480,843</t>
    </r>
    <r>
      <rPr>
        <b/>
        <sz val="13"/>
        <rFont val="標楷體"/>
        <family val="4"/>
        <charset val="136"/>
      </rPr>
      <t>*6%=28,853，上限31,407。
利潤每月付款金額依實際人員資格之機關預列費用乘以決標百分比給付。</t>
    </r>
    <phoneticPr fontId="3" type="noConversion"/>
  </si>
  <si>
    <t>法務部矯正署新竹監獄辦理
109年度補充專業心理人員及社工人員勞務承攬投標標價清單</t>
    <phoneticPr fontId="14" type="noConversion"/>
  </si>
  <si>
    <t>■專業心理人員        □專業社工人員</t>
    <phoneticPr fontId="3" type="noConversion"/>
  </si>
  <si>
    <r>
      <t>學士照機關預列費用</t>
    </r>
    <r>
      <rPr>
        <strike/>
        <sz val="14"/>
        <color indexed="8"/>
        <rFont val="標楷體"/>
        <family val="4"/>
        <charset val="136"/>
      </rPr>
      <t>(A+B)</t>
    </r>
    <phoneticPr fontId="3" type="noConversion"/>
  </si>
  <si>
    <t>其他費用((A+B)*其他費用%)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</si>
</sst>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76" formatCode="#,##0_);[Red]\(#,##0\)"/>
    <numFmt numFmtId="177" formatCode="_-* #,##0_-;\-* #,##0_-;_-* &quot;-&quot;??_-;_-@_-"/>
  </numFmts>
  <fonts count="34">
    <font>
      <sz val="12"/>
      <name val="新細明體"/>
      <family val="1"/>
      <charset val="136"/>
    </font>
    <font>
      <sz val="12"/>
      <name val="新細明體"/>
      <family val="1"/>
      <charset val="136"/>
    </font>
    <font>
      <sz val="12"/>
      <color indexed="8"/>
      <name val="標楷體"/>
      <family val="4"/>
      <charset val="136"/>
    </font>
    <font>
      <sz val="9"/>
      <name val="新細明體"/>
      <family val="1"/>
      <charset val="136"/>
    </font>
    <font>
      <b/>
      <sz val="14"/>
      <color indexed="8"/>
      <name val="標楷體"/>
      <family val="4"/>
      <charset val="136"/>
    </font>
    <font>
      <sz val="12"/>
      <color indexed="8"/>
      <name val="新細明體"/>
      <family val="1"/>
      <charset val="136"/>
    </font>
    <font>
      <b/>
      <sz val="14"/>
      <color indexed="8"/>
      <name val="新細明體"/>
      <family val="1"/>
      <charset val="136"/>
    </font>
    <font>
      <b/>
      <sz val="12"/>
      <color indexed="8"/>
      <name val="標楷體"/>
      <family val="4"/>
      <charset val="136"/>
    </font>
    <font>
      <b/>
      <sz val="12"/>
      <name val="標楷體"/>
      <family val="4"/>
      <charset val="136"/>
    </font>
    <font>
      <sz val="14"/>
      <color indexed="8"/>
      <name val="標楷體"/>
      <family val="4"/>
      <charset val="136"/>
    </font>
    <font>
      <b/>
      <sz val="14"/>
      <color rgb="FFC00000"/>
      <name val="標楷體"/>
      <family val="4"/>
      <charset val="136"/>
    </font>
    <font>
      <b/>
      <sz val="14"/>
      <color theme="5"/>
      <name val="標楷體"/>
      <family val="4"/>
      <charset val="136"/>
    </font>
    <font>
      <sz val="10"/>
      <color rgb="FF00B050"/>
      <name val="新細明體"/>
      <family val="1"/>
      <charset val="136"/>
    </font>
    <font>
      <b/>
      <sz val="12"/>
      <color rgb="FFFF0000"/>
      <name val="標楷體"/>
      <family val="4"/>
      <charset val="136"/>
    </font>
    <font>
      <sz val="9"/>
      <name val=""/>
      <family val="3"/>
      <charset val="136"/>
    </font>
    <font>
      <b/>
      <sz val="14"/>
      <name val="標楷體"/>
      <family val="4"/>
      <charset val="136"/>
    </font>
    <font>
      <b/>
      <sz val="14"/>
      <color indexed="10"/>
      <name val="標楷體"/>
      <family val="4"/>
      <charset val="136"/>
    </font>
    <font>
      <sz val="13"/>
      <color indexed="8"/>
      <name val="標楷體"/>
      <family val="4"/>
      <charset val="136"/>
    </font>
    <font>
      <b/>
      <sz val="13"/>
      <name val="標楷體"/>
      <family val="4"/>
      <charset val="136"/>
    </font>
    <font>
      <b/>
      <sz val="13"/>
      <color indexed="8"/>
      <name val="標楷體"/>
      <family val="4"/>
      <charset val="136"/>
    </font>
    <font>
      <b/>
      <sz val="12"/>
      <name val="新細明體"/>
      <family val="1"/>
      <charset val="136"/>
    </font>
    <font>
      <b/>
      <sz val="16"/>
      <name val="標楷體"/>
      <family val="4"/>
      <charset val="136"/>
    </font>
    <font>
      <sz val="12"/>
      <name val="標楷體"/>
      <family val="4"/>
      <charset val="136"/>
    </font>
    <font>
      <b/>
      <sz val="13"/>
      <color rgb="FFFF0000"/>
      <name val="標楷體"/>
      <family val="4"/>
      <charset val="136"/>
    </font>
    <font>
      <sz val="13"/>
      <color rgb="FFFF0000"/>
      <name val="標楷體"/>
      <family val="4"/>
      <charset val="136"/>
    </font>
    <font>
      <strike/>
      <sz val="12"/>
      <color indexed="8"/>
      <name val="標楷體"/>
      <family val="4"/>
      <charset val="136"/>
    </font>
    <font>
      <b/>
      <strike/>
      <sz val="12"/>
      <name val="標楷體"/>
      <family val="4"/>
      <charset val="136"/>
    </font>
    <font>
      <b/>
      <strike/>
      <sz val="12"/>
      <color indexed="8"/>
      <name val="標楷體"/>
      <family val="4"/>
      <charset val="136"/>
    </font>
    <font>
      <b/>
      <strike/>
      <sz val="14"/>
      <color indexed="8"/>
      <name val="標楷體"/>
      <family val="4"/>
      <charset val="136"/>
    </font>
    <font>
      <strike/>
      <sz val="14"/>
      <color indexed="8"/>
      <name val="標楷體"/>
      <family val="4"/>
      <charset val="136"/>
    </font>
    <font>
      <b/>
      <strike/>
      <sz val="14"/>
      <color rgb="FFC00000"/>
      <name val="標楷體"/>
      <family val="4"/>
      <charset val="136"/>
    </font>
    <font>
      <b/>
      <strike/>
      <sz val="14"/>
      <color indexed="8"/>
      <name val="新細明體"/>
      <family val="1"/>
      <charset val="136"/>
    </font>
    <font>
      <b/>
      <strike/>
      <sz val="14"/>
      <color theme="5"/>
      <name val="新細明體"/>
      <family val="1"/>
      <charset val="136"/>
    </font>
    <font>
      <b/>
      <sz val="16"/>
      <color indexed="8"/>
      <name val="標楷體"/>
      <family val="4"/>
      <charset val="136"/>
    </font>
  </fonts>
  <fills count="11">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00B0F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s>
  <cellStyleXfs count="4">
    <xf numFmtId="0" fontId="0" fillId="0" borderId="0">
      <alignment vertical="center"/>
    </xf>
    <xf numFmtId="0" fontId="1"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cellStyleXfs>
  <cellXfs count="131">
    <xf numFmtId="0" fontId="0" fillId="0" borderId="0" xfId="0">
      <alignment vertical="center"/>
    </xf>
    <xf numFmtId="0" fontId="5" fillId="0" borderId="0" xfId="0" applyFont="1" applyFill="1">
      <alignment vertical="center"/>
    </xf>
    <xf numFmtId="0" fontId="5" fillId="0" borderId="0" xfId="0" applyFont="1" applyFill="1" applyAlignment="1">
      <alignment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176" fontId="7" fillId="2" borderId="1" xfId="1" applyNumberFormat="1" applyFont="1" applyFill="1" applyBorder="1" applyAlignment="1">
      <alignment horizontal="right" vertical="center" wrapText="1"/>
    </xf>
    <xf numFmtId="176" fontId="7" fillId="2" borderId="13" xfId="1" applyNumberFormat="1" applyFont="1" applyFill="1" applyBorder="1" applyAlignment="1">
      <alignment horizontal="right"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right" vertical="center" wrapText="1"/>
    </xf>
    <xf numFmtId="0" fontId="5" fillId="3" borderId="0" xfId="0" applyFont="1" applyFill="1">
      <alignment vertical="center"/>
    </xf>
    <xf numFmtId="0" fontId="5" fillId="4" borderId="0" xfId="0" applyFont="1" applyFill="1">
      <alignment vertical="center"/>
    </xf>
    <xf numFmtId="176" fontId="7" fillId="2" borderId="0" xfId="1" applyNumberFormat="1" applyFont="1" applyFill="1" applyBorder="1" applyAlignment="1">
      <alignment horizontal="right" vertical="center" wrapText="1"/>
    </xf>
    <xf numFmtId="0" fontId="4" fillId="0" borderId="0" xfId="0" applyFont="1" applyFill="1" applyBorder="1" applyAlignment="1">
      <alignment horizontal="left" vertical="center"/>
    </xf>
    <xf numFmtId="0" fontId="6" fillId="0" borderId="0" xfId="0" applyFont="1" applyFill="1" applyBorder="1" applyAlignment="1">
      <alignment horizontal="left" vertical="center"/>
    </xf>
    <xf numFmtId="176" fontId="10" fillId="7" borderId="1" xfId="1" applyNumberFormat="1" applyFont="1" applyFill="1" applyBorder="1" applyAlignment="1">
      <alignment vertical="center" wrapText="1"/>
    </xf>
    <xf numFmtId="176" fontId="2" fillId="7" borderId="1" xfId="1" applyNumberFormat="1" applyFont="1" applyFill="1" applyBorder="1" applyAlignment="1">
      <alignment horizontal="center" vertical="center" wrapText="1"/>
    </xf>
    <xf numFmtId="176" fontId="2" fillId="7" borderId="1" xfId="3" applyNumberFormat="1" applyFont="1" applyFill="1" applyBorder="1" applyAlignment="1">
      <alignment horizontal="center" vertical="center" wrapText="1"/>
    </xf>
    <xf numFmtId="176" fontId="8" fillId="7" borderId="1" xfId="1" applyNumberFormat="1" applyFont="1" applyFill="1" applyBorder="1" applyAlignment="1">
      <alignment horizontal="right" vertical="center" wrapText="1"/>
    </xf>
    <xf numFmtId="176" fontId="7" fillId="7" borderId="1" xfId="1" applyNumberFormat="1" applyFont="1" applyFill="1" applyBorder="1" applyAlignment="1">
      <alignment horizontal="right" vertical="center" wrapText="1"/>
    </xf>
    <xf numFmtId="0" fontId="5" fillId="7" borderId="0" xfId="0" applyFont="1" applyFill="1" applyAlignment="1">
      <alignment vertical="center" wrapText="1"/>
    </xf>
    <xf numFmtId="176" fontId="2" fillId="6" borderId="1" xfId="1" applyNumberFormat="1" applyFont="1" applyFill="1" applyBorder="1" applyAlignment="1">
      <alignment horizontal="center" vertical="center" wrapText="1"/>
    </xf>
    <xf numFmtId="176" fontId="2" fillId="6" borderId="1" xfId="3" applyNumberFormat="1" applyFont="1" applyFill="1" applyBorder="1" applyAlignment="1">
      <alignment horizontal="center" vertical="center" wrapText="1"/>
    </xf>
    <xf numFmtId="176" fontId="8" fillId="6" borderId="1" xfId="1" applyNumberFormat="1" applyFont="1" applyFill="1" applyBorder="1" applyAlignment="1">
      <alignment horizontal="right" vertical="center" wrapText="1"/>
    </xf>
    <xf numFmtId="176" fontId="7" fillId="6" borderId="1" xfId="1" applyNumberFormat="1" applyFont="1" applyFill="1" applyBorder="1" applyAlignment="1">
      <alignment horizontal="right" vertical="center" wrapText="1"/>
    </xf>
    <xf numFmtId="0" fontId="5" fillId="6" borderId="0" xfId="0" applyFont="1" applyFill="1" applyAlignment="1">
      <alignment vertical="center" wrapText="1"/>
    </xf>
    <xf numFmtId="0" fontId="5" fillId="8" borderId="0" xfId="0" applyFont="1" applyFill="1">
      <alignment vertical="center"/>
    </xf>
    <xf numFmtId="176" fontId="10" fillId="6" borderId="24" xfId="1" applyNumberFormat="1" applyFont="1" applyFill="1" applyBorder="1" applyAlignment="1">
      <alignment vertical="center" wrapText="1"/>
    </xf>
    <xf numFmtId="176" fontId="8" fillId="9" borderId="1" xfId="1" applyNumberFormat="1" applyFont="1" applyFill="1" applyBorder="1" applyAlignment="1">
      <alignment horizontal="right" vertical="center" wrapText="1"/>
    </xf>
    <xf numFmtId="177" fontId="8" fillId="9" borderId="1" xfId="2" applyNumberFormat="1" applyFont="1" applyFill="1" applyBorder="1" applyAlignment="1">
      <alignment horizontal="right" vertical="center" wrapText="1"/>
    </xf>
    <xf numFmtId="176" fontId="2" fillId="0" borderId="33" xfId="1" applyNumberFormat="1" applyFont="1" applyFill="1" applyBorder="1" applyAlignment="1">
      <alignment horizontal="center" vertical="center" wrapText="1"/>
    </xf>
    <xf numFmtId="176" fontId="2" fillId="0" borderId="25" xfId="3" applyNumberFormat="1" applyFont="1" applyFill="1" applyBorder="1" applyAlignment="1">
      <alignment horizontal="center" vertical="center" wrapText="1"/>
    </xf>
    <xf numFmtId="176" fontId="2" fillId="0" borderId="28" xfId="3" applyNumberFormat="1" applyFont="1" applyFill="1" applyBorder="1" applyAlignment="1">
      <alignment horizontal="center" vertical="center" wrapText="1"/>
    </xf>
    <xf numFmtId="176" fontId="8" fillId="5" borderId="28" xfId="3" applyNumberFormat="1" applyFont="1" applyFill="1" applyBorder="1" applyAlignment="1">
      <alignment vertical="center" wrapText="1"/>
    </xf>
    <xf numFmtId="176" fontId="17" fillId="0" borderId="29" xfId="3" applyNumberFormat="1" applyFont="1" applyFill="1" applyBorder="1" applyAlignment="1">
      <alignment vertical="center" wrapText="1"/>
    </xf>
    <xf numFmtId="176" fontId="2" fillId="0" borderId="38" xfId="1" applyNumberFormat="1" applyFont="1" applyFill="1" applyBorder="1" applyAlignment="1">
      <alignment horizontal="center" vertical="center" wrapText="1"/>
    </xf>
    <xf numFmtId="0" fontId="2" fillId="0" borderId="33" xfId="0" applyFont="1" applyFill="1" applyBorder="1" applyAlignment="1">
      <alignment horizontal="center" vertical="center" wrapText="1"/>
    </xf>
    <xf numFmtId="176" fontId="2" fillId="0" borderId="33" xfId="3" applyNumberFormat="1" applyFont="1" applyFill="1" applyBorder="1" applyAlignment="1">
      <alignment horizontal="center" vertical="center" wrapText="1"/>
    </xf>
    <xf numFmtId="176" fontId="2" fillId="0" borderId="33" xfId="0" applyNumberFormat="1" applyFont="1" applyFill="1" applyBorder="1" applyAlignment="1">
      <alignment horizontal="center" vertical="center"/>
    </xf>
    <xf numFmtId="176" fontId="2" fillId="0" borderId="39" xfId="1" applyNumberFormat="1" applyFont="1" applyFill="1" applyBorder="1" applyAlignment="1">
      <alignment horizontal="center" vertical="center" wrapText="1"/>
    </xf>
    <xf numFmtId="0" fontId="19" fillId="6" borderId="35" xfId="0" applyFont="1" applyFill="1" applyBorder="1" applyAlignment="1">
      <alignment horizontal="left" vertical="center" wrapText="1"/>
    </xf>
    <xf numFmtId="0" fontId="19" fillId="7" borderId="3" xfId="0" applyFont="1" applyFill="1" applyBorder="1" applyAlignment="1">
      <alignment horizontal="left" vertical="center" wrapText="1"/>
    </xf>
    <xf numFmtId="0" fontId="19" fillId="8" borderId="40" xfId="0" applyFont="1" applyFill="1" applyBorder="1" applyAlignment="1">
      <alignment horizontal="left" vertical="center" wrapText="1"/>
    </xf>
    <xf numFmtId="0" fontId="2" fillId="0" borderId="41" xfId="0" applyFont="1" applyFill="1" applyBorder="1" applyAlignment="1">
      <alignment horizontal="left" vertical="center"/>
    </xf>
    <xf numFmtId="0" fontId="2" fillId="0" borderId="0" xfId="0" applyFont="1" applyFill="1" applyBorder="1">
      <alignment vertical="center"/>
    </xf>
    <xf numFmtId="49" fontId="5" fillId="0" borderId="41" xfId="0" applyNumberFormat="1" applyFont="1" applyFill="1" applyBorder="1" applyAlignment="1">
      <alignment horizontal="right" vertical="center"/>
    </xf>
    <xf numFmtId="49" fontId="5" fillId="0" borderId="36" xfId="0" applyNumberFormat="1" applyFont="1" applyFill="1" applyBorder="1" applyAlignment="1">
      <alignment horizontal="right" vertical="center"/>
    </xf>
    <xf numFmtId="176" fontId="2" fillId="6" borderId="22" xfId="3" applyNumberFormat="1" applyFont="1" applyFill="1" applyBorder="1" applyAlignment="1">
      <alignment horizontal="center" vertical="center" wrapText="1"/>
    </xf>
    <xf numFmtId="176" fontId="8" fillId="6" borderId="22" xfId="1" applyNumberFormat="1" applyFont="1" applyFill="1" applyBorder="1" applyAlignment="1">
      <alignment horizontal="right" vertical="center" wrapText="1"/>
    </xf>
    <xf numFmtId="177" fontId="8" fillId="6" borderId="22" xfId="2" applyNumberFormat="1" applyFont="1" applyFill="1" applyBorder="1" applyAlignment="1">
      <alignment horizontal="right" vertical="center" wrapText="1"/>
    </xf>
    <xf numFmtId="0" fontId="5" fillId="6" borderId="0" xfId="0" applyFont="1" applyFill="1">
      <alignment vertical="center"/>
    </xf>
    <xf numFmtId="176" fontId="22" fillId="7" borderId="1" xfId="1" applyNumberFormat="1" applyFont="1" applyFill="1" applyBorder="1" applyAlignment="1">
      <alignment horizontal="center" vertical="center" wrapText="1"/>
    </xf>
    <xf numFmtId="176" fontId="22" fillId="9" borderId="1" xfId="3" applyNumberFormat="1" applyFont="1" applyFill="1" applyBorder="1" applyAlignment="1">
      <alignment horizontal="center" vertical="center" wrapText="1"/>
    </xf>
    <xf numFmtId="0" fontId="0" fillId="8" borderId="0" xfId="0" applyFont="1" applyFill="1">
      <alignment vertical="center"/>
    </xf>
    <xf numFmtId="0" fontId="5" fillId="10" borderId="0" xfId="0" applyFont="1" applyFill="1">
      <alignment vertical="center"/>
    </xf>
    <xf numFmtId="0" fontId="7" fillId="0" borderId="16" xfId="0" applyFont="1" applyFill="1" applyBorder="1" applyAlignment="1">
      <alignment vertical="center"/>
    </xf>
    <xf numFmtId="0" fontId="20" fillId="0" borderId="16" xfId="0" applyFont="1" applyBorder="1" applyAlignment="1">
      <alignment vertical="center"/>
    </xf>
    <xf numFmtId="0" fontId="20" fillId="0" borderId="37" xfId="0" applyFont="1" applyBorder="1" applyAlignment="1">
      <alignment vertical="center"/>
    </xf>
    <xf numFmtId="176" fontId="2" fillId="0" borderId="26" xfId="3" applyNumberFormat="1" applyFont="1" applyFill="1" applyBorder="1" applyAlignment="1">
      <alignment horizontal="center" vertical="center" wrapText="1"/>
    </xf>
    <xf numFmtId="176" fontId="2" fillId="0" borderId="27" xfId="3"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176" fontId="7" fillId="0" borderId="27" xfId="3" applyNumberFormat="1"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42" xfId="0" applyFont="1" applyFill="1" applyBorder="1" applyAlignment="1">
      <alignment horizontal="left" vertical="center" wrapText="1"/>
    </xf>
    <xf numFmtId="0" fontId="2" fillId="0" borderId="0" xfId="0" applyFont="1" applyFill="1" applyBorder="1" applyAlignment="1">
      <alignment vertical="center"/>
    </xf>
    <xf numFmtId="0" fontId="2" fillId="0" borderId="42" xfId="0" applyFont="1" applyFill="1" applyBorder="1" applyAlignment="1">
      <alignment vertical="center"/>
    </xf>
    <xf numFmtId="0" fontId="2" fillId="0" borderId="0"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4" fillId="6" borderId="36" xfId="0" applyFont="1" applyFill="1" applyBorder="1" applyAlignment="1">
      <alignment horizontal="center" vertical="center"/>
    </xf>
    <xf numFmtId="0" fontId="4" fillId="6" borderId="16" xfId="0" applyFont="1" applyFill="1" applyBorder="1" applyAlignment="1">
      <alignment horizontal="center" vertical="center"/>
    </xf>
    <xf numFmtId="0" fontId="6" fillId="6" borderId="16" xfId="0" applyFont="1" applyFill="1" applyBorder="1" applyAlignment="1">
      <alignment vertical="center"/>
    </xf>
    <xf numFmtId="0" fontId="6" fillId="6" borderId="31" xfId="0" applyFont="1" applyFill="1" applyBorder="1" applyAlignment="1">
      <alignment vertical="center"/>
    </xf>
    <xf numFmtId="176" fontId="11" fillId="6" borderId="30" xfId="3" applyNumberFormat="1" applyFont="1" applyFill="1" applyBorder="1" applyAlignment="1">
      <alignment vertical="center" wrapText="1"/>
    </xf>
    <xf numFmtId="176" fontId="11" fillId="6" borderId="37" xfId="3" applyNumberFormat="1" applyFont="1" applyFill="1" applyBorder="1" applyAlignment="1">
      <alignment vertical="center" wrapText="1"/>
    </xf>
    <xf numFmtId="0" fontId="4" fillId="7" borderId="7" xfId="0" applyFont="1" applyFill="1" applyBorder="1" applyAlignment="1">
      <alignment horizontal="center" vertical="center"/>
    </xf>
    <xf numFmtId="0" fontId="4" fillId="7" borderId="8" xfId="0" applyFont="1" applyFill="1" applyBorder="1" applyAlignment="1">
      <alignment horizontal="center" vertical="center"/>
    </xf>
    <xf numFmtId="0" fontId="6" fillId="7" borderId="8" xfId="0" applyFont="1" applyFill="1" applyBorder="1" applyAlignment="1">
      <alignment vertical="center"/>
    </xf>
    <xf numFmtId="0" fontId="6" fillId="7" borderId="9" xfId="0" applyFont="1" applyFill="1" applyBorder="1" applyAlignment="1">
      <alignment vertical="center"/>
    </xf>
    <xf numFmtId="176" fontId="11" fillId="7" borderId="19" xfId="3" applyNumberFormat="1" applyFont="1" applyFill="1" applyBorder="1" applyAlignment="1">
      <alignment vertical="center" wrapText="1"/>
    </xf>
    <xf numFmtId="176" fontId="11" fillId="7" borderId="20" xfId="3" applyNumberFormat="1" applyFont="1" applyFill="1" applyBorder="1" applyAlignment="1">
      <alignment vertical="center" wrapText="1"/>
    </xf>
    <xf numFmtId="0" fontId="2" fillId="0" borderId="2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4" fillId="0" borderId="0" xfId="0" applyFont="1" applyFill="1" applyBorder="1" applyAlignment="1">
      <alignment horizontal="left" vertical="center"/>
    </xf>
    <xf numFmtId="176" fontId="2" fillId="0" borderId="10" xfId="1" applyNumberFormat="1" applyFont="1" applyFill="1" applyBorder="1" applyAlignment="1">
      <alignment horizontal="center" vertical="center" wrapText="1"/>
    </xf>
    <xf numFmtId="176" fontId="2" fillId="0" borderId="11" xfId="1" applyNumberFormat="1" applyFont="1" applyFill="1" applyBorder="1" applyAlignment="1">
      <alignment horizontal="center" vertical="center" wrapText="1"/>
    </xf>
    <xf numFmtId="176" fontId="2" fillId="0" borderId="15" xfId="1" applyNumberFormat="1" applyFont="1" applyFill="1" applyBorder="1" applyAlignment="1">
      <alignment horizontal="center" vertical="center" wrapText="1"/>
    </xf>
    <xf numFmtId="176" fontId="7" fillId="0" borderId="5" xfId="1" applyNumberFormat="1" applyFont="1" applyFill="1" applyBorder="1" applyAlignment="1">
      <alignment horizontal="left" vertical="center" wrapText="1"/>
    </xf>
    <xf numFmtId="176" fontId="7" fillId="0" borderId="6" xfId="1" applyNumberFormat="1" applyFont="1" applyFill="1" applyBorder="1" applyAlignment="1">
      <alignment horizontal="left" vertical="center" wrapText="1"/>
    </xf>
    <xf numFmtId="176" fontId="7" fillId="0" borderId="17" xfId="1"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176" fontId="2" fillId="0" borderId="5" xfId="1" applyNumberFormat="1" applyFont="1" applyFill="1" applyBorder="1" applyAlignment="1">
      <alignment horizontal="center" vertical="center" wrapText="1"/>
    </xf>
    <xf numFmtId="176" fontId="2" fillId="0" borderId="6" xfId="1" applyNumberFormat="1" applyFont="1" applyFill="1" applyBorder="1" applyAlignment="1">
      <alignment horizontal="center" vertical="center" wrapText="1"/>
    </xf>
    <xf numFmtId="176" fontId="2" fillId="0" borderId="17" xfId="1" applyNumberFormat="1" applyFont="1" applyFill="1" applyBorder="1" applyAlignment="1">
      <alignment horizontal="center" vertical="center" wrapText="1"/>
    </xf>
    <xf numFmtId="0" fontId="4" fillId="6" borderId="34" xfId="0" applyFont="1" applyFill="1" applyBorder="1" applyAlignment="1">
      <alignment horizontal="center" vertical="center"/>
    </xf>
    <xf numFmtId="0" fontId="4" fillId="6" borderId="24" xfId="0" applyFont="1" applyFill="1" applyBorder="1" applyAlignment="1">
      <alignment horizontal="center" vertical="center"/>
    </xf>
    <xf numFmtId="0" fontId="9" fillId="6" borderId="24" xfId="0" applyFont="1" applyFill="1" applyBorder="1" applyAlignment="1">
      <alignment vertical="center"/>
    </xf>
    <xf numFmtId="0" fontId="4" fillId="7" borderId="4" xfId="0" applyFont="1" applyFill="1" applyBorder="1" applyAlignment="1">
      <alignment horizontal="center" vertical="center"/>
    </xf>
    <xf numFmtId="0" fontId="4" fillId="7" borderId="1" xfId="0" applyFont="1" applyFill="1" applyBorder="1" applyAlignment="1">
      <alignment horizontal="center" vertical="center"/>
    </xf>
    <xf numFmtId="0" fontId="9" fillId="7" borderId="1" xfId="0" applyFont="1" applyFill="1" applyBorder="1" applyAlignment="1">
      <alignment vertical="center"/>
    </xf>
    <xf numFmtId="176" fontId="7" fillId="0" borderId="33" xfId="1" applyNumberFormat="1" applyFont="1" applyFill="1" applyBorder="1" applyAlignment="1">
      <alignment horizontal="left" vertical="center" wrapText="1"/>
    </xf>
    <xf numFmtId="176" fontId="7" fillId="0" borderId="1" xfId="1" applyNumberFormat="1" applyFont="1" applyFill="1" applyBorder="1" applyAlignment="1">
      <alignment horizontal="left" vertical="center" wrapText="1"/>
    </xf>
    <xf numFmtId="176" fontId="7" fillId="0" borderId="2" xfId="1" applyNumberFormat="1" applyFont="1" applyFill="1" applyBorder="1" applyAlignment="1">
      <alignment horizontal="left" vertical="center" wrapText="1"/>
    </xf>
    <xf numFmtId="0" fontId="2" fillId="0" borderId="2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176" fontId="2" fillId="0" borderId="22" xfId="1" applyNumberFormat="1" applyFont="1" applyFill="1" applyBorder="1" applyAlignment="1">
      <alignment horizontal="center" vertical="center" wrapText="1"/>
    </xf>
    <xf numFmtId="0" fontId="25" fillId="8" borderId="16" xfId="0" applyFont="1" applyFill="1" applyBorder="1" applyAlignment="1">
      <alignment horizontal="center" vertical="center" wrapText="1"/>
    </xf>
    <xf numFmtId="176" fontId="25" fillId="8" borderId="2" xfId="3" applyNumberFormat="1" applyFont="1" applyFill="1" applyBorder="1" applyAlignment="1">
      <alignment horizontal="center" vertical="center" wrapText="1"/>
    </xf>
    <xf numFmtId="176" fontId="26" fillId="8" borderId="2" xfId="1" applyNumberFormat="1" applyFont="1" applyFill="1" applyBorder="1" applyAlignment="1">
      <alignment horizontal="right" vertical="center" wrapText="1"/>
    </xf>
    <xf numFmtId="176" fontId="27" fillId="8" borderId="2" xfId="1" applyNumberFormat="1" applyFont="1" applyFill="1" applyBorder="1" applyAlignment="1">
      <alignment horizontal="right" vertical="center" wrapText="1"/>
    </xf>
    <xf numFmtId="0" fontId="25" fillId="10" borderId="16" xfId="0" applyFont="1" applyFill="1" applyBorder="1" applyAlignment="1">
      <alignment horizontal="center" vertical="center" wrapText="1"/>
    </xf>
    <xf numFmtId="176" fontId="25" fillId="10" borderId="17" xfId="3" applyNumberFormat="1" applyFont="1" applyFill="1" applyBorder="1" applyAlignment="1">
      <alignment horizontal="center" vertical="center" wrapText="1"/>
    </xf>
    <xf numFmtId="176" fontId="26" fillId="10" borderId="17" xfId="1" applyNumberFormat="1" applyFont="1" applyFill="1" applyBorder="1" applyAlignment="1">
      <alignment horizontal="right" vertical="center" wrapText="1"/>
    </xf>
    <xf numFmtId="177" fontId="26" fillId="10" borderId="17" xfId="2" applyNumberFormat="1" applyFont="1" applyFill="1" applyBorder="1" applyAlignment="1">
      <alignment horizontal="right" vertical="center" wrapText="1"/>
    </xf>
    <xf numFmtId="0" fontId="28" fillId="8" borderId="32" xfId="0" applyFont="1" applyFill="1" applyBorder="1" applyAlignment="1">
      <alignment horizontal="center" vertical="center"/>
    </xf>
    <xf numFmtId="0" fontId="28" fillId="8" borderId="2" xfId="0" applyFont="1" applyFill="1" applyBorder="1" applyAlignment="1">
      <alignment horizontal="center" vertical="center"/>
    </xf>
    <xf numFmtId="0" fontId="29" fillId="8" borderId="2" xfId="0" applyFont="1" applyFill="1" applyBorder="1" applyAlignment="1">
      <alignment vertical="center"/>
    </xf>
    <xf numFmtId="176" fontId="30" fillId="8" borderId="2" xfId="1" applyNumberFormat="1" applyFont="1" applyFill="1" applyBorder="1" applyAlignment="1">
      <alignment vertical="center" wrapText="1"/>
    </xf>
    <xf numFmtId="0" fontId="31" fillId="8" borderId="7" xfId="0" applyFont="1" applyFill="1" applyBorder="1" applyAlignment="1">
      <alignment horizontal="center" vertical="center"/>
    </xf>
    <xf numFmtId="0" fontId="31" fillId="8" borderId="8" xfId="0" applyFont="1" applyFill="1" applyBorder="1" applyAlignment="1">
      <alignment horizontal="center" vertical="center"/>
    </xf>
    <xf numFmtId="0" fontId="31" fillId="8" borderId="8" xfId="0" applyFont="1" applyFill="1" applyBorder="1" applyAlignment="1">
      <alignment vertical="center"/>
    </xf>
    <xf numFmtId="0" fontId="31" fillId="8" borderId="9" xfId="0" applyFont="1" applyFill="1" applyBorder="1" applyAlignment="1">
      <alignment vertical="center"/>
    </xf>
    <xf numFmtId="176" fontId="32" fillId="8" borderId="19" xfId="3" applyNumberFormat="1" applyFont="1" applyFill="1" applyBorder="1" applyAlignment="1">
      <alignment vertical="center" wrapText="1"/>
    </xf>
    <xf numFmtId="176" fontId="32" fillId="8" borderId="20" xfId="3" applyNumberFormat="1" applyFont="1" applyFill="1" applyBorder="1" applyAlignment="1">
      <alignment vertical="center" wrapText="1"/>
    </xf>
    <xf numFmtId="176" fontId="33" fillId="5" borderId="28" xfId="1" applyNumberFormat="1" applyFont="1" applyFill="1" applyBorder="1" applyAlignment="1">
      <alignment horizontal="right" vertical="center" wrapText="1"/>
    </xf>
    <xf numFmtId="176" fontId="13" fillId="0" borderId="26" xfId="3" applyNumberFormat="1" applyFont="1" applyFill="1" applyBorder="1" applyAlignment="1">
      <alignment horizontal="left" vertical="center" wrapText="1"/>
    </xf>
  </cellXfs>
  <cellStyles count="4">
    <cellStyle name="一般" xfId="0" builtinId="0"/>
    <cellStyle name="一般_Sheet1" xfId="1"/>
    <cellStyle name="千分位" xfId="2" builtinId="3"/>
    <cellStyle name="貨幣"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tabSelected="1" view="pageBreakPreview" topLeftCell="A7" zoomScale="85" zoomScaleNormal="145" zoomScaleSheetLayoutView="85" workbookViewId="0">
      <selection activeCell="L18" sqref="L18"/>
    </sheetView>
  </sheetViews>
  <sheetFormatPr defaultColWidth="9" defaultRowHeight="16.5"/>
  <cols>
    <col min="1" max="1" width="4.875" style="1" customWidth="1"/>
    <col min="2" max="2" width="13.5" style="1" customWidth="1"/>
    <col min="3" max="3" width="17.5" style="1" customWidth="1"/>
    <col min="4" max="4" width="6.5" style="1" bestFit="1" customWidth="1"/>
    <col min="5" max="5" width="5.5" style="1" bestFit="1" customWidth="1"/>
    <col min="6" max="6" width="8.375" style="1" bestFit="1" customWidth="1"/>
    <col min="7" max="7" width="10.375" style="1" bestFit="1" customWidth="1"/>
    <col min="8" max="8" width="16.875" style="1" bestFit="1" customWidth="1"/>
    <col min="9" max="9" width="41.125" style="1" customWidth="1"/>
    <col min="10" max="10" width="14.625" style="1" customWidth="1"/>
    <col min="11" max="11" width="13.125" style="1" customWidth="1"/>
    <col min="12" max="12" width="13.5" style="1" customWidth="1"/>
    <col min="13" max="16384" width="9" style="1"/>
  </cols>
  <sheetData>
    <row r="1" spans="1:16" ht="60" customHeight="1">
      <c r="A1" s="82" t="s">
        <v>53</v>
      </c>
      <c r="B1" s="82"/>
      <c r="C1" s="82"/>
      <c r="D1" s="82"/>
      <c r="E1" s="82"/>
      <c r="F1" s="82"/>
      <c r="G1" s="82"/>
      <c r="H1" s="82"/>
      <c r="I1" s="82"/>
      <c r="J1" s="3" t="s">
        <v>12</v>
      </c>
      <c r="K1" s="4" t="s">
        <v>13</v>
      </c>
      <c r="L1" s="4" t="s">
        <v>15</v>
      </c>
      <c r="M1" s="3" t="s">
        <v>14</v>
      </c>
      <c r="P1" s="10">
        <v>8427</v>
      </c>
    </row>
    <row r="2" spans="1:16" ht="30" customHeight="1">
      <c r="A2" s="59" t="s">
        <v>26</v>
      </c>
      <c r="B2" s="59"/>
      <c r="C2" s="59"/>
      <c r="D2" s="59"/>
      <c r="E2" s="59"/>
      <c r="F2" s="59"/>
      <c r="G2" s="59"/>
      <c r="H2" s="7"/>
      <c r="I2" s="8" t="s">
        <v>25</v>
      </c>
      <c r="J2" s="5">
        <v>45800</v>
      </c>
      <c r="K2" s="1">
        <f>ROUND(G9/30/8*4/3,0)</f>
        <v>250</v>
      </c>
      <c r="L2" s="1">
        <f>ROUND(G9/30/8*5/3,0)</f>
        <v>313</v>
      </c>
      <c r="M2" s="1">
        <f>ROUND(G9/30/8*2,0)</f>
        <v>375</v>
      </c>
      <c r="P2" s="10">
        <v>7413</v>
      </c>
    </row>
    <row r="3" spans="1:16" ht="30" customHeight="1">
      <c r="A3" s="87" t="s">
        <v>24</v>
      </c>
      <c r="B3" s="87"/>
      <c r="C3" s="87"/>
      <c r="D3" s="87"/>
      <c r="E3" s="87"/>
      <c r="F3" s="87"/>
      <c r="G3" s="87"/>
      <c r="H3" s="87"/>
      <c r="I3" s="87"/>
      <c r="J3" s="6">
        <v>40100</v>
      </c>
      <c r="K3" s="1">
        <f>ROUND(G10/30/8*4/3,0)</f>
        <v>222</v>
      </c>
      <c r="L3" s="1">
        <f>ROUND(G10/30/8*5/3,0)</f>
        <v>278</v>
      </c>
      <c r="M3" s="1">
        <f>ROUND(G10/30/8*2,0)</f>
        <v>333</v>
      </c>
      <c r="P3" s="9">
        <v>7061</v>
      </c>
    </row>
    <row r="4" spans="1:16" ht="30" customHeight="1">
      <c r="A4" s="12" t="s">
        <v>38</v>
      </c>
      <c r="B4" s="12"/>
      <c r="C4" s="13" t="s">
        <v>54</v>
      </c>
      <c r="D4" s="12"/>
      <c r="E4" s="12"/>
      <c r="F4" s="12"/>
      <c r="G4" s="12"/>
      <c r="H4" s="12"/>
      <c r="I4" s="12"/>
      <c r="J4" s="6"/>
      <c r="P4" s="9"/>
    </row>
    <row r="5" spans="1:16" ht="30" customHeight="1">
      <c r="A5" s="12" t="s">
        <v>37</v>
      </c>
      <c r="B5" s="12"/>
      <c r="C5" s="12" t="s">
        <v>39</v>
      </c>
      <c r="D5" s="12"/>
      <c r="E5" s="12"/>
      <c r="F5" s="12"/>
      <c r="G5" s="12"/>
      <c r="H5" s="12"/>
      <c r="I5" s="12"/>
      <c r="J5" s="6"/>
      <c r="P5" s="9"/>
    </row>
    <row r="6" spans="1:16" s="2" customFormat="1" ht="30" customHeight="1">
      <c r="A6" s="94" t="s">
        <v>27</v>
      </c>
      <c r="B6" s="94"/>
      <c r="C6" s="87"/>
      <c r="D6" s="87"/>
      <c r="E6" s="87"/>
      <c r="F6" s="87"/>
      <c r="G6" s="87"/>
      <c r="H6" s="87"/>
      <c r="I6" s="87"/>
      <c r="J6" s="6">
        <v>38200</v>
      </c>
      <c r="K6" s="2">
        <f>ROUND(G11/30/8*4/3,0)</f>
        <v>203</v>
      </c>
      <c r="L6" s="1">
        <f>ROUND(G11/30/8*5/3,0)</f>
        <v>253</v>
      </c>
      <c r="M6" s="1">
        <f>ROUND(G11/30/8*2,0)</f>
        <v>304</v>
      </c>
    </row>
    <row r="7" spans="1:16" s="2" customFormat="1" ht="30" customHeight="1" thickBot="1">
      <c r="A7" s="94" t="s">
        <v>35</v>
      </c>
      <c r="B7" s="94"/>
      <c r="C7" s="94"/>
      <c r="D7" s="94"/>
      <c r="E7" s="94"/>
      <c r="F7" s="94"/>
      <c r="G7" s="94"/>
      <c r="H7" s="94"/>
      <c r="I7" s="94"/>
      <c r="J7" s="11"/>
      <c r="L7" s="1"/>
      <c r="M7" s="1"/>
    </row>
    <row r="8" spans="1:16" s="2" customFormat="1" ht="33">
      <c r="A8" s="34" t="s">
        <v>9</v>
      </c>
      <c r="B8" s="29" t="s">
        <v>11</v>
      </c>
      <c r="C8" s="35" t="s">
        <v>10</v>
      </c>
      <c r="D8" s="29" t="s">
        <v>0</v>
      </c>
      <c r="E8" s="36" t="s">
        <v>1</v>
      </c>
      <c r="F8" s="36" t="s">
        <v>7</v>
      </c>
      <c r="G8" s="29" t="s">
        <v>2</v>
      </c>
      <c r="H8" s="37" t="s">
        <v>3</v>
      </c>
      <c r="I8" s="38" t="s">
        <v>4</v>
      </c>
    </row>
    <row r="9" spans="1:16" s="24" customFormat="1" ht="32.1" customHeight="1">
      <c r="A9" s="88" t="s">
        <v>6</v>
      </c>
      <c r="B9" s="20" t="s">
        <v>16</v>
      </c>
      <c r="C9" s="91" t="s">
        <v>19</v>
      </c>
      <c r="D9" s="95" t="s">
        <v>5</v>
      </c>
      <c r="E9" s="21" t="s">
        <v>20</v>
      </c>
      <c r="F9" s="21">
        <v>9</v>
      </c>
      <c r="G9" s="22">
        <v>45000</v>
      </c>
      <c r="H9" s="23">
        <f>+F9*G9</f>
        <v>405000</v>
      </c>
      <c r="I9" s="84" t="s">
        <v>40</v>
      </c>
    </row>
    <row r="10" spans="1:16" s="19" customFormat="1" ht="32.1" customHeight="1">
      <c r="A10" s="89"/>
      <c r="B10" s="15" t="s">
        <v>17</v>
      </c>
      <c r="C10" s="92"/>
      <c r="D10" s="96"/>
      <c r="E10" s="16" t="s">
        <v>20</v>
      </c>
      <c r="F10" s="16">
        <v>9</v>
      </c>
      <c r="G10" s="17">
        <v>40000</v>
      </c>
      <c r="H10" s="18">
        <f>+F10*G10</f>
        <v>360000</v>
      </c>
      <c r="I10" s="85"/>
    </row>
    <row r="11" spans="1:16" s="25" customFormat="1" ht="32.1" customHeight="1" thickBot="1">
      <c r="A11" s="90"/>
      <c r="B11" s="111" t="s">
        <v>18</v>
      </c>
      <c r="C11" s="93"/>
      <c r="D11" s="97"/>
      <c r="E11" s="112" t="s">
        <v>20</v>
      </c>
      <c r="F11" s="112">
        <v>9</v>
      </c>
      <c r="G11" s="113">
        <v>36500</v>
      </c>
      <c r="H11" s="114">
        <f>+F11*G11</f>
        <v>328500</v>
      </c>
      <c r="I11" s="86"/>
    </row>
    <row r="12" spans="1:16" s="49" customFormat="1" ht="32.1" customHeight="1">
      <c r="A12" s="107" t="s">
        <v>8</v>
      </c>
      <c r="B12" s="20" t="s">
        <v>16</v>
      </c>
      <c r="C12" s="104" t="s">
        <v>48</v>
      </c>
      <c r="D12" s="110" t="s">
        <v>5</v>
      </c>
      <c r="E12" s="46" t="s">
        <v>49</v>
      </c>
      <c r="F12" s="46">
        <v>9</v>
      </c>
      <c r="G12" s="47">
        <v>8427</v>
      </c>
      <c r="H12" s="48">
        <f t="shared" ref="H12:H13" si="0">F12*G12</f>
        <v>75843</v>
      </c>
      <c r="I12" s="79" t="s">
        <v>41</v>
      </c>
    </row>
    <row r="13" spans="1:16" s="52" customFormat="1" ht="32.1" customHeight="1">
      <c r="A13" s="108"/>
      <c r="B13" s="50" t="s">
        <v>17</v>
      </c>
      <c r="C13" s="105"/>
      <c r="D13" s="96"/>
      <c r="E13" s="51" t="s">
        <v>50</v>
      </c>
      <c r="F13" s="51">
        <v>9</v>
      </c>
      <c r="G13" s="27">
        <v>7413</v>
      </c>
      <c r="H13" s="28">
        <f t="shared" si="0"/>
        <v>66717</v>
      </c>
      <c r="I13" s="80"/>
    </row>
    <row r="14" spans="1:16" s="53" customFormat="1" ht="32.1" customHeight="1" thickBot="1">
      <c r="A14" s="109"/>
      <c r="B14" s="115" t="s">
        <v>18</v>
      </c>
      <c r="C14" s="106"/>
      <c r="D14" s="97"/>
      <c r="E14" s="116" t="s">
        <v>21</v>
      </c>
      <c r="F14" s="116">
        <v>9</v>
      </c>
      <c r="G14" s="117">
        <v>7061</v>
      </c>
      <c r="H14" s="118">
        <f t="shared" ref="H14" si="1">F14*G14</f>
        <v>63549</v>
      </c>
      <c r="I14" s="81"/>
      <c r="K14" s="53">
        <v>7.3899999999999993E-2</v>
      </c>
      <c r="L14" s="53">
        <f>H15*K14</f>
        <v>35534.297699999996</v>
      </c>
    </row>
    <row r="15" spans="1:16" s="9" customFormat="1" ht="32.1" customHeight="1">
      <c r="A15" s="98" t="s">
        <v>31</v>
      </c>
      <c r="B15" s="99"/>
      <c r="C15" s="100"/>
      <c r="D15" s="100"/>
      <c r="E15" s="100"/>
      <c r="F15" s="100"/>
      <c r="G15" s="100"/>
      <c r="H15" s="26">
        <f>H9+$H$12</f>
        <v>480843</v>
      </c>
      <c r="I15" s="39" t="s">
        <v>43</v>
      </c>
    </row>
    <row r="16" spans="1:16" s="9" customFormat="1" ht="32.1" customHeight="1">
      <c r="A16" s="101" t="s">
        <v>42</v>
      </c>
      <c r="B16" s="102"/>
      <c r="C16" s="103"/>
      <c r="D16" s="103"/>
      <c r="E16" s="103"/>
      <c r="F16" s="103"/>
      <c r="G16" s="103"/>
      <c r="H16" s="14">
        <f>H10+$H$13</f>
        <v>426717</v>
      </c>
      <c r="I16" s="40" t="s">
        <v>43</v>
      </c>
    </row>
    <row r="17" spans="1:12" ht="32.1" customHeight="1" thickBot="1">
      <c r="A17" s="119" t="s">
        <v>55</v>
      </c>
      <c r="B17" s="120"/>
      <c r="C17" s="121"/>
      <c r="D17" s="121"/>
      <c r="E17" s="121"/>
      <c r="F17" s="121"/>
      <c r="G17" s="121"/>
      <c r="H17" s="122">
        <f>H11+$H$14</f>
        <v>392049</v>
      </c>
      <c r="I17" s="41" t="s">
        <v>43</v>
      </c>
      <c r="J17" s="83"/>
      <c r="K17" s="83"/>
      <c r="L17" s="83"/>
    </row>
    <row r="18" spans="1:12" ht="114.75" customHeight="1" thickBot="1">
      <c r="A18" s="30" t="s">
        <v>36</v>
      </c>
      <c r="B18" s="130" t="s">
        <v>56</v>
      </c>
      <c r="C18" s="60"/>
      <c r="D18" s="31" t="s">
        <v>29</v>
      </c>
      <c r="E18" s="57">
        <v>1</v>
      </c>
      <c r="F18" s="58"/>
      <c r="G18" s="129" t="s">
        <v>30</v>
      </c>
      <c r="H18" s="32"/>
      <c r="I18" s="33" t="s">
        <v>52</v>
      </c>
    </row>
    <row r="19" spans="1:12" ht="45" customHeight="1" thickBot="1">
      <c r="A19" s="67" t="s">
        <v>44</v>
      </c>
      <c r="B19" s="68"/>
      <c r="C19" s="69"/>
      <c r="D19" s="69"/>
      <c r="E19" s="69"/>
      <c r="F19" s="69"/>
      <c r="G19" s="70"/>
      <c r="H19" s="71" t="s">
        <v>22</v>
      </c>
      <c r="I19" s="72"/>
    </row>
    <row r="20" spans="1:12" ht="45" customHeight="1" thickBot="1">
      <c r="A20" s="73" t="s">
        <v>45</v>
      </c>
      <c r="B20" s="74"/>
      <c r="C20" s="75"/>
      <c r="D20" s="75"/>
      <c r="E20" s="75"/>
      <c r="F20" s="75"/>
      <c r="G20" s="76"/>
      <c r="H20" s="77" t="s">
        <v>22</v>
      </c>
      <c r="I20" s="78"/>
    </row>
    <row r="21" spans="1:12" ht="45" customHeight="1" thickBot="1">
      <c r="A21" s="123" t="s">
        <v>46</v>
      </c>
      <c r="B21" s="124"/>
      <c r="C21" s="125"/>
      <c r="D21" s="125"/>
      <c r="E21" s="125"/>
      <c r="F21" s="125"/>
      <c r="G21" s="126"/>
      <c r="H21" s="127" t="s">
        <v>22</v>
      </c>
      <c r="I21" s="128"/>
    </row>
    <row r="22" spans="1:12" ht="21.95" customHeight="1">
      <c r="A22" s="42" t="s">
        <v>23</v>
      </c>
      <c r="B22" s="43"/>
      <c r="C22" s="63"/>
      <c r="D22" s="63"/>
      <c r="E22" s="63"/>
      <c r="F22" s="63"/>
      <c r="G22" s="63"/>
      <c r="H22" s="63"/>
      <c r="I22" s="64"/>
    </row>
    <row r="23" spans="1:12" ht="21.95" customHeight="1">
      <c r="A23" s="44" t="s">
        <v>32</v>
      </c>
      <c r="B23" s="65" t="s">
        <v>47</v>
      </c>
      <c r="C23" s="65"/>
      <c r="D23" s="65"/>
      <c r="E23" s="65"/>
      <c r="F23" s="65"/>
      <c r="G23" s="65"/>
      <c r="H23" s="65"/>
      <c r="I23" s="66"/>
    </row>
    <row r="24" spans="1:12" ht="21.95" customHeight="1">
      <c r="A24" s="44" t="s">
        <v>33</v>
      </c>
      <c r="B24" s="61" t="s">
        <v>51</v>
      </c>
      <c r="C24" s="61"/>
      <c r="D24" s="61"/>
      <c r="E24" s="61"/>
      <c r="F24" s="61"/>
      <c r="G24" s="61"/>
      <c r="H24" s="61"/>
      <c r="I24" s="62"/>
    </row>
    <row r="25" spans="1:12" ht="21.95" customHeight="1" thickBot="1">
      <c r="A25" s="45" t="s">
        <v>34</v>
      </c>
      <c r="B25" s="54" t="s">
        <v>28</v>
      </c>
      <c r="C25" s="55"/>
      <c r="D25" s="55"/>
      <c r="E25" s="55"/>
      <c r="F25" s="55"/>
      <c r="G25" s="55"/>
      <c r="H25" s="55"/>
      <c r="I25" s="56"/>
    </row>
  </sheetData>
  <mergeCells count="29">
    <mergeCell ref="A1:I1"/>
    <mergeCell ref="J17:L17"/>
    <mergeCell ref="I9:I11"/>
    <mergeCell ref="A3:I3"/>
    <mergeCell ref="A9:A11"/>
    <mergeCell ref="C9:C11"/>
    <mergeCell ref="A6:I6"/>
    <mergeCell ref="D9:D11"/>
    <mergeCell ref="A17:G17"/>
    <mergeCell ref="A7:I7"/>
    <mergeCell ref="A15:G15"/>
    <mergeCell ref="A16:G16"/>
    <mergeCell ref="C12:C14"/>
    <mergeCell ref="A12:A14"/>
    <mergeCell ref="D12:D14"/>
    <mergeCell ref="B25:I25"/>
    <mergeCell ref="E18:F18"/>
    <mergeCell ref="A2:G2"/>
    <mergeCell ref="H21:I21"/>
    <mergeCell ref="B18:C18"/>
    <mergeCell ref="B24:I24"/>
    <mergeCell ref="A21:G21"/>
    <mergeCell ref="C22:I22"/>
    <mergeCell ref="B23:I23"/>
    <mergeCell ref="A19:G19"/>
    <mergeCell ref="H19:I19"/>
    <mergeCell ref="A20:G20"/>
    <mergeCell ref="H20:I20"/>
    <mergeCell ref="I12:I14"/>
  </mergeCells>
  <phoneticPr fontId="3" type="noConversion"/>
  <printOptions horizontalCentered="1"/>
  <pageMargins left="0.39370078740157483" right="0.39370078740157483" top="0.39370078740157483" bottom="0.23622047244094491" header="0.11811023622047245" footer="0"/>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Sheet2</vt:lpstr>
      <vt:lpstr>Sheet2!Print_Area</vt:lpstr>
    </vt:vector>
  </TitlesOfParts>
  <Company>okwork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okwork</dc:creator>
  <cp:lastModifiedBy>招標採購</cp:lastModifiedBy>
  <cp:lastPrinted>2020-03-25T08:56:40Z</cp:lastPrinted>
  <dcterms:created xsi:type="dcterms:W3CDTF">2008-11-11T06:01:12Z</dcterms:created>
  <dcterms:modified xsi:type="dcterms:W3CDTF">2020-03-25T08:56:44Z</dcterms:modified>
</cp:coreProperties>
</file>